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(2)" sheetId="5" r:id="rId5"/>
  </sheets>
  <definedNames>
    <definedName name="_xlnm.Print_Area" localSheetId="2">'CashFlow'!$A$1:$E$61</definedName>
  </definedNames>
  <calcPr fullCalcOnLoad="1"/>
</workbook>
</file>

<file path=xl/comments1.xml><?xml version="1.0" encoding="utf-8"?>
<comments xmlns="http://schemas.openxmlformats.org/spreadsheetml/2006/main">
  <authors>
    <author>Cyber                                       </author>
  </authors>
  <commentList>
    <comment ref="B21" authorId="0">
      <text>
        <r>
          <rPr>
            <b/>
            <sz val="8"/>
            <rFont val="Tahoma"/>
            <family val="0"/>
          </rPr>
          <t xml:space="preserve">OTHER PAYABLE (3) TRANSFER TO OTHER RECEIVEABLES A/C COZ OTHER PAYABLES A/C CANNOT BE NEGATIVE
</t>
        </r>
      </text>
    </comment>
  </commentList>
</comments>
</file>

<file path=xl/sharedStrings.xml><?xml version="1.0" encoding="utf-8"?>
<sst xmlns="http://schemas.openxmlformats.org/spreadsheetml/2006/main" count="200" uniqueCount="144">
  <si>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</si>
  <si>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</si>
  <si>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</si>
  <si>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</si>
  <si>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</si>
  <si>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</si>
  <si>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</si>
  <si>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</si>
  <si>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</si>
  <si>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</si>
  <si>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</si>
  <si>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</si>
  <si>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</si>
  <si>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</si>
  <si>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</si>
  <si>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</si>
  <si>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</si>
  <si>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</si>
  <si>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</si>
  <si>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</si>
  <si>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</si>
  <si>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</si>
  <si>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</si>
  <si>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</si>
  <si>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</si>
  <si>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</si>
  <si>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</si>
  <si>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</si>
  <si>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</si>
  <si>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</si>
  <si>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</si>
  <si>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</si>
  <si>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</si>
  <si>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</si>
  <si>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</si>
  <si>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</si>
  <si>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</si>
  <si>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</si>
  <si>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</si>
  <si>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</si>
  <si>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</si>
  <si>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</si>
  <si>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</si>
  <si>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</si>
  <si>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</si>
  <si>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</si>
  <si>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</si>
  <si>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</si>
  <si>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</si>
  <si>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</si>
  <si>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</si>
  <si>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</si>
  <si>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</si>
  <si>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</si>
  <si>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</si>
  <si>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</si>
  <si>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</si>
  <si>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</si>
  <si>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</si>
  <si>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</si>
  <si>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</si>
  <si>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</si>
  <si>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</si>
  <si>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</si>
  <si>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</si>
  <si>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</si>
  <si>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</si>
  <si>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</si>
  <si>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</si>
  <si>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</si>
  <si>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</si>
  <si>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</si>
  <si>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</si>
  <si>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</si>
  <si>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</si>
  <si>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</si>
  <si>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</si>
  <si>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</si>
  <si>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</si>
  <si>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</si>
  <si>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</si>
  <si>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</si>
  <si>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</si>
  <si>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</si>
  <si>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</si>
  <si>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</si>
  <si>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</si>
  <si>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</si>
  <si>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</si>
  <si>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</si>
  <si>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</si>
  <si>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</si>
  <si>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</si>
  <si>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</si>
  <si>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</si>
  <si>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</si>
  <si>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</si>
  <si>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</si>
  <si>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</si>
  <si>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</si>
  <si>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</si>
  <si>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</si>
  <si>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</si>
  <si>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</si>
  <si>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</si>
  <si>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</si>
  <si>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</si>
  <si>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</si>
  <si>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</si>
  <si>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</si>
  <si>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</si>
  <si>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</si>
  <si>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</si>
  <si>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</si>
  <si>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</si>
  <si>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</si>
  <si>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</si>
  <si>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</si>
  <si>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</si>
  <si>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</si>
  <si>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</si>
  <si>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</si>
  <si>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</si>
  <si>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Retained Profit</t>
  </si>
  <si>
    <t>Issue of shares</t>
  </si>
  <si>
    <t>Listing expenses w/off</t>
  </si>
  <si>
    <t>Profit / (Loss)</t>
  </si>
  <si>
    <t>Dividend</t>
  </si>
  <si>
    <t>.</t>
  </si>
  <si>
    <t>the year ended 31 August 2008</t>
  </si>
  <si>
    <t>year ended 31 August 2008</t>
  </si>
  <si>
    <t>The Condensed Cash Flow Statement should be read in conjunction with the audited Annual Financial Statements for the year ended 31 August 2008.</t>
  </si>
  <si>
    <t>The Condensed Statement of Changes in Equity should be read in conjunction with the audited Annual Financial Statements for the year ended 31 August 2008.</t>
  </si>
  <si>
    <t>As at 01 September 2007</t>
  </si>
  <si>
    <t>As at 31 Aug 2008</t>
  </si>
  <si>
    <t xml:space="preserve">CONDENSED STATEMENT OF CHANGES IN EQUITY FOR THE SECOND QUARTER </t>
  </si>
  <si>
    <t>As at 31 May 2009</t>
  </si>
  <si>
    <t>QUARTERLY REPORT - FORTH QUARTER</t>
  </si>
  <si>
    <t>CONDENSED BALANCE SHEET AS AT 31 AUGUST 2009</t>
  </si>
  <si>
    <t>31/08/2009</t>
  </si>
  <si>
    <t>FOR THE QUARTER ENDED 31 AUGUST 2009</t>
  </si>
  <si>
    <t>CURRENT PERIOD ENDED 31 AUGUST 2009</t>
  </si>
  <si>
    <t>Summary of Key Financial Information for the financial period ended 31 August 2009</t>
  </si>
  <si>
    <t>ENDED 31 AUGUST 2009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</si>
</sst>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6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14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15" xfId="0" applyNumberFormat="1" applyFont="1" applyBorder="1" applyAlignment="1">
      <alignment/>
    </xf>
    <xf numFmtId="201" fontId="15" fillId="0" borderId="13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6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7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8" xfId="0" applyNumberFormat="1" applyFont="1" applyBorder="1" applyAlignment="1">
      <alignment/>
    </xf>
    <xf numFmtId="201" fontId="15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5" fillId="0" borderId="5" xfId="0" applyNumberFormat="1" applyFont="1" applyBorder="1" applyAlignment="1">
      <alignment horizontal="center"/>
    </xf>
    <xf numFmtId="201" fontId="20" fillId="0" borderId="6" xfId="0" applyNumberFormat="1" applyFont="1" applyBorder="1" applyAlignment="1">
      <alignment/>
    </xf>
    <xf numFmtId="198" fontId="21" fillId="0" borderId="5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0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 vertic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7" xfId="15" applyNumberFormat="1" applyFont="1" applyFill="1" applyBorder="1" applyAlignment="1" quotePrefix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3">
      <selection activeCell="E19" sqref="E19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137</v>
      </c>
      <c r="B2" s="93"/>
    </row>
    <row r="3" spans="1:2" ht="14.25">
      <c r="A3" s="90"/>
      <c r="B3" s="90"/>
    </row>
    <row r="4" spans="1:2" ht="12.75">
      <c r="A4" s="93" t="s">
        <v>138</v>
      </c>
      <c r="B4" s="93"/>
    </row>
    <row r="5" ht="12.75"/>
    <row r="6" spans="3:6" s="94" customFormat="1" ht="38.25">
      <c r="C6" s="95" t="s">
        <v>98</v>
      </c>
      <c r="D6" s="96"/>
      <c r="E6" s="95" t="s">
        <v>50</v>
      </c>
      <c r="F6" s="96"/>
    </row>
    <row r="7" spans="3:6" s="94" customFormat="1" ht="12.75">
      <c r="C7" s="98" t="s">
        <v>139</v>
      </c>
      <c r="D7" s="97"/>
      <c r="E7" s="98">
        <v>39691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99" t="s">
        <v>18</v>
      </c>
      <c r="D9" s="96"/>
      <c r="E9" s="99" t="s">
        <v>58</v>
      </c>
      <c r="F9" s="96"/>
    </row>
    <row r="10" ht="12.75">
      <c r="F10" s="92"/>
    </row>
    <row r="11" spans="1:6" ht="12.75">
      <c r="A11" s="93" t="s">
        <v>108</v>
      </c>
      <c r="F11" s="92"/>
    </row>
    <row r="12" spans="1:6" ht="12.75">
      <c r="A12" s="93" t="s">
        <v>109</v>
      </c>
      <c r="F12" s="92"/>
    </row>
    <row r="13" spans="1:6" ht="12.75">
      <c r="A13" s="91" t="s">
        <v>110</v>
      </c>
      <c r="C13" s="100">
        <v>2692</v>
      </c>
      <c r="D13" s="101"/>
      <c r="E13" s="100">
        <v>1613</v>
      </c>
      <c r="F13" s="101"/>
    </row>
    <row r="14" spans="1:6" ht="12.75">
      <c r="A14" s="91" t="s">
        <v>97</v>
      </c>
      <c r="C14" s="100">
        <v>672</v>
      </c>
      <c r="D14" s="101"/>
      <c r="E14" s="100">
        <v>1515</v>
      </c>
      <c r="F14" s="101"/>
    </row>
    <row r="15" spans="3:6" s="93" customFormat="1" ht="15.75" customHeight="1">
      <c r="C15" s="185">
        <f>SUM(C13:C14)</f>
        <v>3364</v>
      </c>
      <c r="D15" s="184"/>
      <c r="E15" s="185">
        <f>SUM(E13:E14)</f>
        <v>3128</v>
      </c>
      <c r="F15" s="184"/>
    </row>
    <row r="16" spans="3:6" ht="12.75">
      <c r="C16" s="100"/>
      <c r="D16" s="101"/>
      <c r="E16" s="100"/>
      <c r="F16" s="101"/>
    </row>
    <row r="17" spans="1:6" ht="12.75">
      <c r="A17" s="180" t="s">
        <v>19</v>
      </c>
      <c r="C17" s="100"/>
      <c r="D17" s="101"/>
      <c r="E17" s="100"/>
      <c r="F17" s="101"/>
    </row>
    <row r="18" spans="2:6" ht="12.75">
      <c r="B18" s="91" t="s">
        <v>31</v>
      </c>
      <c r="C18" s="100">
        <v>658</v>
      </c>
      <c r="D18" s="101"/>
      <c r="E18" s="100">
        <v>1223</v>
      </c>
      <c r="F18" s="101"/>
    </row>
    <row r="19" spans="1:6" ht="12.75">
      <c r="A19" s="91" t="s">
        <v>20</v>
      </c>
      <c r="B19" s="91" t="s">
        <v>60</v>
      </c>
      <c r="C19" s="100">
        <v>1201</v>
      </c>
      <c r="D19" s="101"/>
      <c r="E19" s="100">
        <v>1110</v>
      </c>
      <c r="F19" s="101"/>
    </row>
    <row r="20" spans="1:6" ht="12.75">
      <c r="A20" s="91" t="s">
        <v>21</v>
      </c>
      <c r="B20" s="91" t="s">
        <v>3</v>
      </c>
      <c r="C20" s="100">
        <v>1419</v>
      </c>
      <c r="D20" s="101"/>
      <c r="E20" s="100">
        <v>2856</v>
      </c>
      <c r="F20" s="101"/>
    </row>
    <row r="21" spans="1:6" ht="12.75">
      <c r="A21" s="91" t="s">
        <v>22</v>
      </c>
      <c r="B21" s="91" t="s">
        <v>61</v>
      </c>
      <c r="C21" s="101">
        <v>374</v>
      </c>
      <c r="D21" s="101"/>
      <c r="E21" s="101">
        <v>97</v>
      </c>
      <c r="F21" s="101"/>
    </row>
    <row r="22" spans="3:6" ht="9.75" customHeight="1">
      <c r="C22" s="102"/>
      <c r="D22" s="101"/>
      <c r="E22" s="102"/>
      <c r="F22" s="101"/>
    </row>
    <row r="23" spans="2:6" s="179" customFormat="1" ht="15.75" customHeight="1">
      <c r="B23" s="181"/>
      <c r="C23" s="186">
        <f>SUM(C18:C21)</f>
        <v>3652</v>
      </c>
      <c r="D23" s="187"/>
      <c r="E23" s="186">
        <f>SUM(E18:E22)</f>
        <v>5286</v>
      </c>
      <c r="F23" s="187"/>
    </row>
    <row r="24" spans="3:6" ht="12.75">
      <c r="C24" s="100"/>
      <c r="D24" s="101"/>
      <c r="E24" s="100"/>
      <c r="F24" s="101"/>
    </row>
    <row r="25" spans="1:6" s="93" customFormat="1" ht="19.5" customHeight="1" thickBot="1">
      <c r="A25" s="93" t="s">
        <v>104</v>
      </c>
      <c r="C25" s="183">
        <f>C15+C23</f>
        <v>7016</v>
      </c>
      <c r="D25" s="184"/>
      <c r="E25" s="183">
        <f>E23+E15</f>
        <v>8414</v>
      </c>
      <c r="F25" s="184"/>
    </row>
    <row r="26" spans="3:6" s="103" customFormat="1" ht="19.5" customHeight="1" thickTop="1">
      <c r="C26" s="105"/>
      <c r="D26" s="105"/>
      <c r="E26" s="105"/>
      <c r="F26" s="105"/>
    </row>
    <row r="27" spans="1:6" s="103" customFormat="1" ht="17.25" customHeight="1">
      <c r="A27" s="179" t="s">
        <v>105</v>
      </c>
      <c r="C27" s="105"/>
      <c r="D27" s="105"/>
      <c r="E27" s="105"/>
      <c r="F27" s="105"/>
    </row>
    <row r="28" spans="1:6" ht="12.75">
      <c r="A28" s="93" t="s">
        <v>106</v>
      </c>
      <c r="C28" s="100"/>
      <c r="D28" s="101"/>
      <c r="E28" s="100"/>
      <c r="F28" s="101"/>
    </row>
    <row r="29" spans="1:6" ht="12.75">
      <c r="A29" s="91" t="s">
        <v>41</v>
      </c>
      <c r="C29" s="100">
        <v>10000</v>
      </c>
      <c r="D29" s="101"/>
      <c r="E29" s="100">
        <v>10000</v>
      </c>
      <c r="F29" s="101"/>
    </row>
    <row r="30" spans="1:6" ht="12.75">
      <c r="A30" s="91" t="s">
        <v>42</v>
      </c>
      <c r="C30" s="100">
        <v>2032</v>
      </c>
      <c r="D30" s="101"/>
      <c r="E30" s="100">
        <v>2032</v>
      </c>
      <c r="F30" s="101"/>
    </row>
    <row r="31" spans="1:6" ht="12.75">
      <c r="A31" s="91" t="s">
        <v>115</v>
      </c>
      <c r="B31" s="92"/>
      <c r="C31" s="101">
        <v>-5475</v>
      </c>
      <c r="D31" s="101"/>
      <c r="E31" s="101">
        <v>-4684</v>
      </c>
      <c r="F31" s="101"/>
    </row>
    <row r="32" spans="3:6" ht="9.75" customHeight="1">
      <c r="C32" s="102"/>
      <c r="D32" s="101"/>
      <c r="E32" s="102"/>
      <c r="F32" s="101"/>
    </row>
    <row r="33" spans="3:6" s="103" customFormat="1" ht="12" customHeight="1">
      <c r="C33" s="105">
        <f>SUM(C29:C31)</f>
        <v>6557</v>
      </c>
      <c r="D33" s="105"/>
      <c r="E33" s="105">
        <f>SUM(E29:E31)</f>
        <v>7348</v>
      </c>
      <c r="F33" s="105"/>
    </row>
    <row r="34" spans="1:6" ht="12.75">
      <c r="A34" s="91" t="s">
        <v>15</v>
      </c>
      <c r="C34" s="100">
        <v>0</v>
      </c>
      <c r="D34" s="101"/>
      <c r="E34" s="100">
        <v>0</v>
      </c>
      <c r="F34" s="101"/>
    </row>
    <row r="35" spans="3:6" ht="9.75" customHeight="1">
      <c r="C35" s="100"/>
      <c r="D35" s="101"/>
      <c r="E35" s="100"/>
      <c r="F35" s="101"/>
    </row>
    <row r="36" spans="1:6" s="179" customFormat="1" ht="15.75" customHeight="1">
      <c r="A36" s="179" t="s">
        <v>107</v>
      </c>
      <c r="C36" s="188">
        <f>C33+C34</f>
        <v>6557</v>
      </c>
      <c r="D36" s="187"/>
      <c r="E36" s="188">
        <f>E33+E34</f>
        <v>7348</v>
      </c>
      <c r="F36" s="187"/>
    </row>
    <row r="37" spans="1:6" s="103" customFormat="1" ht="19.5" customHeight="1">
      <c r="A37" s="179"/>
      <c r="C37" s="105"/>
      <c r="D37" s="105"/>
      <c r="E37" s="105"/>
      <c r="F37" s="105"/>
    </row>
    <row r="38" spans="1:6" s="103" customFormat="1" ht="19.5" customHeight="1">
      <c r="A38" s="179" t="s">
        <v>118</v>
      </c>
      <c r="C38" s="105"/>
      <c r="D38" s="105"/>
      <c r="E38" s="105"/>
      <c r="F38" s="105"/>
    </row>
    <row r="39" spans="1:6" s="103" customFormat="1" ht="15.75" customHeight="1">
      <c r="A39" s="103" t="s">
        <v>119</v>
      </c>
      <c r="C39" s="188">
        <v>22</v>
      </c>
      <c r="D39" s="187"/>
      <c r="E39" s="188">
        <v>38</v>
      </c>
      <c r="F39" s="105"/>
    </row>
    <row r="40" spans="1:6" s="103" customFormat="1" ht="19.5" customHeight="1">
      <c r="A40" s="179"/>
      <c r="C40" s="105"/>
      <c r="D40" s="105"/>
      <c r="E40" s="105"/>
      <c r="F40" s="105"/>
    </row>
    <row r="41" spans="1:6" ht="12.75">
      <c r="A41" s="93" t="s">
        <v>23</v>
      </c>
      <c r="C41" s="100"/>
      <c r="D41" s="101"/>
      <c r="E41" s="100"/>
      <c r="F41" s="101"/>
    </row>
    <row r="42" spans="1:6" ht="12.75">
      <c r="A42" s="91" t="s">
        <v>24</v>
      </c>
      <c r="B42" s="91" t="s">
        <v>62</v>
      </c>
      <c r="C42" s="100">
        <v>7</v>
      </c>
      <c r="D42" s="101"/>
      <c r="E42" s="100">
        <v>276</v>
      </c>
      <c r="F42" s="101"/>
    </row>
    <row r="43" spans="2:6" ht="12.75">
      <c r="B43" s="91" t="s">
        <v>63</v>
      </c>
      <c r="C43" s="100">
        <v>0</v>
      </c>
      <c r="D43" s="101"/>
      <c r="E43" s="100">
        <v>161</v>
      </c>
      <c r="F43" s="101"/>
    </row>
    <row r="44" spans="1:6" ht="12.75">
      <c r="A44" s="91" t="s">
        <v>59</v>
      </c>
      <c r="B44" s="91" t="s">
        <v>64</v>
      </c>
      <c r="C44" s="101">
        <v>414</v>
      </c>
      <c r="D44" s="101"/>
      <c r="E44" s="101">
        <f>330+247-1</f>
        <v>576</v>
      </c>
      <c r="F44" s="101"/>
    </row>
    <row r="45" spans="2:6" ht="12.75">
      <c r="B45" s="91" t="s">
        <v>120</v>
      </c>
      <c r="C45" s="101">
        <v>16</v>
      </c>
      <c r="D45" s="101"/>
      <c r="E45" s="101">
        <v>15</v>
      </c>
      <c r="F45" s="101"/>
    </row>
    <row r="46" spans="3:6" ht="9.75" customHeight="1">
      <c r="C46" s="102"/>
      <c r="D46" s="101"/>
      <c r="E46" s="102"/>
      <c r="F46" s="101"/>
    </row>
    <row r="47" spans="1:6" s="103" customFormat="1" ht="15.75" customHeight="1">
      <c r="A47" s="181" t="s">
        <v>111</v>
      </c>
      <c r="B47" s="104"/>
      <c r="C47" s="186">
        <f>SUM(C42:C46)</f>
        <v>437</v>
      </c>
      <c r="D47" s="187"/>
      <c r="E47" s="186">
        <f>SUM(E42:E45)</f>
        <v>1028</v>
      </c>
      <c r="F47" s="105"/>
    </row>
    <row r="48" spans="3:6" ht="12.75">
      <c r="C48" s="100"/>
      <c r="D48" s="101"/>
      <c r="E48" s="100"/>
      <c r="F48" s="101"/>
    </row>
    <row r="49" spans="1:6" ht="19.5" customHeight="1" thickBot="1">
      <c r="A49" s="181" t="s">
        <v>112</v>
      </c>
      <c r="C49" s="183">
        <f>C36+C47+C39</f>
        <v>7016</v>
      </c>
      <c r="D49" s="184"/>
      <c r="E49" s="183">
        <f>E36+E47+E39</f>
        <v>8414</v>
      </c>
      <c r="F49" s="101"/>
    </row>
    <row r="50" spans="1:6" ht="13.5" thickTop="1">
      <c r="A50" s="181"/>
      <c r="C50" s="100"/>
      <c r="D50" s="101"/>
      <c r="E50" s="100"/>
      <c r="F50" s="101"/>
    </row>
    <row r="51" spans="1:6" ht="12.75">
      <c r="A51" s="91" t="s">
        <v>113</v>
      </c>
      <c r="C51" s="100">
        <v>100000</v>
      </c>
      <c r="D51" s="106"/>
      <c r="E51" s="100">
        <v>100000</v>
      </c>
      <c r="F51" s="106"/>
    </row>
    <row r="52" spans="1:6" ht="12.75">
      <c r="A52" s="91" t="s">
        <v>114</v>
      </c>
      <c r="C52" s="182">
        <f>C36/C51</f>
        <v>0.06557</v>
      </c>
      <c r="D52" s="182"/>
      <c r="E52" s="182">
        <f>E36/E51</f>
        <v>0.07348</v>
      </c>
      <c r="F52" s="107"/>
    </row>
    <row r="53" ht="12.75">
      <c r="A53" s="91" t="s">
        <v>116</v>
      </c>
    </row>
    <row r="55" spans="1:7" ht="12.75">
      <c r="A55" s="108"/>
      <c r="B55" s="108"/>
      <c r="C55" s="108"/>
      <c r="D55" s="108"/>
      <c r="E55" s="108"/>
      <c r="F55" s="108"/>
      <c r="G55" s="109"/>
    </row>
    <row r="56" ht="12.75">
      <c r="A56" s="91" t="s">
        <v>99</v>
      </c>
    </row>
    <row r="57" ht="12.75">
      <c r="A57" s="110" t="s">
        <v>130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36" sqref="C36"/>
    </sheetView>
  </sheetViews>
  <sheetFormatPr defaultColWidth="9.33203125" defaultRowHeight="11.25"/>
  <cols>
    <col min="1" max="1" width="3.83203125" style="111" customWidth="1"/>
    <col min="2" max="2" width="30" style="111" customWidth="1"/>
    <col min="3" max="6" width="20.83203125" style="111" customWidth="1"/>
    <col min="7" max="16384" width="9.33203125" style="111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FORTH QUARTER</v>
      </c>
      <c r="B2" s="93"/>
    </row>
    <row r="3" spans="1:2" ht="14.25">
      <c r="A3" s="90"/>
      <c r="B3" s="90"/>
    </row>
    <row r="4" spans="1:2" ht="12.75">
      <c r="A4" s="93" t="s">
        <v>83</v>
      </c>
      <c r="B4" s="93"/>
    </row>
    <row r="5" spans="1:6" ht="12.75">
      <c r="A5" s="112" t="s">
        <v>140</v>
      </c>
      <c r="B5" s="112"/>
      <c r="C5" s="113"/>
      <c r="D5" s="113"/>
      <c r="E5" s="113"/>
      <c r="F5" s="113"/>
    </row>
    <row r="6" spans="1:6" ht="12">
      <c r="A6" s="114"/>
      <c r="B6" s="115"/>
      <c r="C6" s="196" t="s">
        <v>6</v>
      </c>
      <c r="D6" s="197"/>
      <c r="E6" s="196" t="s">
        <v>7</v>
      </c>
      <c r="F6" s="197"/>
    </row>
    <row r="7" spans="1:6" s="120" customFormat="1" ht="36">
      <c r="A7" s="116"/>
      <c r="B7" s="117"/>
      <c r="C7" s="118" t="s">
        <v>54</v>
      </c>
      <c r="D7" s="119" t="s">
        <v>55</v>
      </c>
      <c r="E7" s="118" t="s">
        <v>56</v>
      </c>
      <c r="F7" s="119" t="s">
        <v>57</v>
      </c>
    </row>
    <row r="8" spans="1:6" s="125" customFormat="1" ht="12.75">
      <c r="A8" s="121"/>
      <c r="B8" s="122"/>
      <c r="C8" s="123">
        <v>40056</v>
      </c>
      <c r="D8" s="124">
        <v>39691</v>
      </c>
      <c r="E8" s="123">
        <f>C8</f>
        <v>40056</v>
      </c>
      <c r="F8" s="124">
        <f>D8</f>
        <v>39691</v>
      </c>
    </row>
    <row r="9" spans="1:6" s="130" customFormat="1" ht="12.75">
      <c r="A9" s="126"/>
      <c r="B9" s="127"/>
      <c r="C9" s="128" t="s">
        <v>5</v>
      </c>
      <c r="D9" s="129" t="s">
        <v>5</v>
      </c>
      <c r="E9" s="128" t="s">
        <v>5</v>
      </c>
      <c r="F9" s="129" t="s">
        <v>5</v>
      </c>
    </row>
    <row r="10" spans="1:6" ht="12.75">
      <c r="A10" s="131"/>
      <c r="B10" s="92"/>
      <c r="C10" s="132"/>
      <c r="D10" s="133"/>
      <c r="E10" s="132"/>
      <c r="F10" s="133"/>
    </row>
    <row r="11" spans="1:6" ht="12.75">
      <c r="A11" s="131"/>
      <c r="B11" s="92" t="s">
        <v>1</v>
      </c>
      <c r="C11" s="143">
        <v>2404</v>
      </c>
      <c r="D11" s="144">
        <v>880</v>
      </c>
      <c r="E11" s="145">
        <v>4939</v>
      </c>
      <c r="F11" s="146">
        <v>3087</v>
      </c>
    </row>
    <row r="12" spans="1:6" ht="12.75">
      <c r="A12" s="131"/>
      <c r="B12" s="92" t="s">
        <v>8</v>
      </c>
      <c r="C12" s="174">
        <v>-250</v>
      </c>
      <c r="D12" s="147">
        <v>-120</v>
      </c>
      <c r="E12" s="141">
        <v>-592</v>
      </c>
      <c r="F12" s="148">
        <v>-587</v>
      </c>
    </row>
    <row r="13" spans="1:6" ht="12.75">
      <c r="A13" s="131"/>
      <c r="B13" s="92" t="s">
        <v>9</v>
      </c>
      <c r="C13" s="142">
        <f>C11+C12</f>
        <v>2154</v>
      </c>
      <c r="D13" s="149">
        <f>SUM(D11:D12)</f>
        <v>760</v>
      </c>
      <c r="E13" s="142">
        <f>E11+E12</f>
        <v>4347</v>
      </c>
      <c r="F13" s="149">
        <f>SUM(F11:F12)</f>
        <v>2500</v>
      </c>
    </row>
    <row r="14" spans="1:6" ht="12.75">
      <c r="A14" s="131"/>
      <c r="B14" s="92" t="s">
        <v>10</v>
      </c>
      <c r="C14" s="141">
        <v>-1528</v>
      </c>
      <c r="D14" s="150">
        <v>-1092</v>
      </c>
      <c r="E14" s="141">
        <v>-5191</v>
      </c>
      <c r="F14" s="148">
        <v>-4014</v>
      </c>
    </row>
    <row r="15" spans="1:6" ht="12.75">
      <c r="A15" s="131"/>
      <c r="B15" s="92" t="s">
        <v>103</v>
      </c>
      <c r="C15" s="145">
        <f>SUM(C13:C14)</f>
        <v>626</v>
      </c>
      <c r="D15" s="151">
        <f>SUM(D13:D14)</f>
        <v>-332</v>
      </c>
      <c r="E15" s="145">
        <f>E13+E14</f>
        <v>-844</v>
      </c>
      <c r="F15" s="151">
        <f>SUM(F13:F14)</f>
        <v>-1514</v>
      </c>
    </row>
    <row r="16" spans="1:6" ht="12.75">
      <c r="A16" s="131"/>
      <c r="B16" s="92" t="s">
        <v>11</v>
      </c>
      <c r="C16" s="145">
        <v>10</v>
      </c>
      <c r="D16" s="151">
        <v>22</v>
      </c>
      <c r="E16" s="145">
        <v>59</v>
      </c>
      <c r="F16" s="151">
        <v>99</v>
      </c>
    </row>
    <row r="17" spans="1:6" ht="12.75">
      <c r="A17" s="131"/>
      <c r="B17" s="92" t="s">
        <v>12</v>
      </c>
      <c r="C17" s="141">
        <v>-1</v>
      </c>
      <c r="D17" s="148">
        <v>-1</v>
      </c>
      <c r="E17" s="141">
        <v>-6</v>
      </c>
      <c r="F17" s="148">
        <v>-5</v>
      </c>
    </row>
    <row r="18" spans="1:6" ht="12.75">
      <c r="A18" s="131"/>
      <c r="B18" s="92" t="s">
        <v>13</v>
      </c>
      <c r="C18" s="145">
        <f>SUM(C15:C17)</f>
        <v>635</v>
      </c>
      <c r="D18" s="151">
        <f>SUM(D15:D17)</f>
        <v>-311</v>
      </c>
      <c r="E18" s="145">
        <f>SUM(E15:E17)</f>
        <v>-791</v>
      </c>
      <c r="F18" s="151">
        <f>SUM(F15:F17)</f>
        <v>-1420</v>
      </c>
    </row>
    <row r="19" spans="1:6" ht="12.75">
      <c r="A19" s="131"/>
      <c r="B19" s="92" t="s">
        <v>4</v>
      </c>
      <c r="C19" s="141">
        <v>0</v>
      </c>
      <c r="D19" s="148">
        <v>0</v>
      </c>
      <c r="E19" s="141">
        <v>0</v>
      </c>
      <c r="F19" s="148">
        <v>0</v>
      </c>
    </row>
    <row r="20" spans="1:6" ht="12.75">
      <c r="A20" s="131"/>
      <c r="B20" s="92" t="s">
        <v>14</v>
      </c>
      <c r="C20" s="145">
        <f>C18+C19</f>
        <v>635</v>
      </c>
      <c r="D20" s="151">
        <f>SUM(D18:D19)</f>
        <v>-311</v>
      </c>
      <c r="E20" s="145">
        <f>E18+E19</f>
        <v>-791</v>
      </c>
      <c r="F20" s="151">
        <f>SUM(F18:F19)</f>
        <v>-1420</v>
      </c>
    </row>
    <row r="21" spans="1:6" ht="12.75">
      <c r="A21" s="131"/>
      <c r="B21" s="92" t="s">
        <v>15</v>
      </c>
      <c r="C21" s="145">
        <v>0</v>
      </c>
      <c r="D21" s="151">
        <v>0</v>
      </c>
      <c r="E21" s="145">
        <v>0</v>
      </c>
      <c r="F21" s="151">
        <v>0</v>
      </c>
    </row>
    <row r="22" spans="1:6" ht="13.5" thickBot="1">
      <c r="A22" s="131"/>
      <c r="B22" s="92" t="s">
        <v>16</v>
      </c>
      <c r="C22" s="152">
        <f>C20+C21</f>
        <v>635</v>
      </c>
      <c r="D22" s="153">
        <f>SUM(D20:D21)</f>
        <v>-311</v>
      </c>
      <c r="E22" s="152">
        <f>E20+E21</f>
        <v>-791</v>
      </c>
      <c r="F22" s="153">
        <f>SUM(F20:F21)</f>
        <v>-1420</v>
      </c>
    </row>
    <row r="23" spans="1:6" ht="13.5" thickTop="1">
      <c r="A23" s="131"/>
      <c r="B23" s="92"/>
      <c r="C23" s="132"/>
      <c r="D23" s="134"/>
      <c r="E23" s="132"/>
      <c r="F23" s="133"/>
    </row>
    <row r="24" spans="1:6" ht="12.75">
      <c r="A24" s="131"/>
      <c r="B24" s="92" t="s">
        <v>17</v>
      </c>
      <c r="C24" s="175">
        <f>+C22/100000*100</f>
        <v>0.635</v>
      </c>
      <c r="D24" s="176">
        <f>D22/100000*100</f>
        <v>-0.311</v>
      </c>
      <c r="E24" s="173">
        <f>+E22/100000*100</f>
        <v>-0.791</v>
      </c>
      <c r="F24" s="177">
        <f>F22/100000*100</f>
        <v>-1.4200000000000002</v>
      </c>
    </row>
    <row r="25" spans="1:6" ht="12.75">
      <c r="A25" s="131"/>
      <c r="B25" s="92" t="s">
        <v>78</v>
      </c>
      <c r="C25" s="135" t="s">
        <v>2</v>
      </c>
      <c r="D25" s="136" t="s">
        <v>2</v>
      </c>
      <c r="E25" s="135" t="s">
        <v>2</v>
      </c>
      <c r="F25" s="136" t="s">
        <v>2</v>
      </c>
    </row>
    <row r="26" spans="1:6" ht="12.75">
      <c r="A26" s="137"/>
      <c r="B26" s="138"/>
      <c r="C26" s="139"/>
      <c r="D26" s="140"/>
      <c r="E26" s="139"/>
      <c r="F26" s="140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8"/>
      <c r="B28" s="199"/>
      <c r="C28" s="198"/>
      <c r="D28" s="198"/>
      <c r="E28" s="198"/>
      <c r="F28" s="198"/>
    </row>
    <row r="32" ht="12.75">
      <c r="A32" s="91" t="s">
        <v>81</v>
      </c>
    </row>
    <row r="33" ht="12.75">
      <c r="A33" s="91" t="s">
        <v>129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workbookViewId="0" topLeftCell="A10">
      <selection activeCell="C42" sqref="C42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FORTH QUARTER</v>
      </c>
    </row>
    <row r="3" ht="15">
      <c r="A3" s="2"/>
    </row>
    <row r="4" ht="15">
      <c r="A4" s="2" t="s">
        <v>82</v>
      </c>
    </row>
    <row r="5" ht="15">
      <c r="A5" s="2" t="s">
        <v>141</v>
      </c>
    </row>
    <row r="6" ht="8.25" customHeight="1"/>
    <row r="7" spans="3:5" ht="30.75" customHeight="1">
      <c r="C7" s="8" t="s">
        <v>100</v>
      </c>
      <c r="D7" s="8" t="s">
        <v>65</v>
      </c>
      <c r="E7" s="8" t="s">
        <v>101</v>
      </c>
    </row>
    <row r="8" spans="3:5" ht="15">
      <c r="C8" s="27" t="str">
        <f>'Balance Sheet'!C7</f>
        <v>31/08/2009</v>
      </c>
      <c r="D8" s="27">
        <f>'Balance Sheet'!D7</f>
        <v>0</v>
      </c>
      <c r="E8" s="27">
        <v>39691</v>
      </c>
    </row>
    <row r="9" spans="3:5" ht="15">
      <c r="C9" s="27" t="s">
        <v>18</v>
      </c>
      <c r="D9" s="27"/>
      <c r="E9" s="27" t="s">
        <v>58</v>
      </c>
    </row>
    <row r="10" spans="3:5" ht="17.25">
      <c r="C10" s="17" t="s">
        <v>85</v>
      </c>
      <c r="D10" s="17" t="s">
        <v>85</v>
      </c>
      <c r="E10" s="17" t="s">
        <v>85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54">
        <f>+'Income Statement'!E18</f>
        <v>-791</v>
      </c>
      <c r="D13" s="154" t="s">
        <v>86</v>
      </c>
      <c r="E13" s="155">
        <v>-1421</v>
      </c>
    </row>
    <row r="14" spans="3:5" ht="7.5" customHeight="1">
      <c r="C14" s="156"/>
      <c r="D14" s="157"/>
      <c r="E14" s="155"/>
    </row>
    <row r="15" spans="1:5" ht="13.5">
      <c r="A15" s="3" t="s">
        <v>27</v>
      </c>
      <c r="C15" s="156"/>
      <c r="D15" s="158"/>
      <c r="E15" s="155"/>
    </row>
    <row r="16" spans="2:5" ht="13.5">
      <c r="B16" s="3" t="s">
        <v>28</v>
      </c>
      <c r="C16" s="154">
        <v>844</v>
      </c>
      <c r="D16" s="154" t="s">
        <v>87</v>
      </c>
      <c r="E16" s="155">
        <v>803</v>
      </c>
    </row>
    <row r="17" spans="2:5" ht="13.5">
      <c r="B17" s="3" t="s">
        <v>29</v>
      </c>
      <c r="C17" s="159">
        <v>460</v>
      </c>
      <c r="D17" s="159" t="s">
        <v>88</v>
      </c>
      <c r="E17" s="155">
        <v>412</v>
      </c>
    </row>
    <row r="18" spans="2:5" ht="13.5">
      <c r="B18" s="3" t="s">
        <v>36</v>
      </c>
      <c r="C18" s="159">
        <v>-59</v>
      </c>
      <c r="D18" s="160"/>
      <c r="E18" s="155">
        <v>-99</v>
      </c>
    </row>
    <row r="19" spans="2:5" ht="13.5">
      <c r="B19" s="3" t="s">
        <v>66</v>
      </c>
      <c r="C19" s="161">
        <v>7</v>
      </c>
      <c r="D19" s="162"/>
      <c r="E19" s="161">
        <v>5</v>
      </c>
    </row>
    <row r="20" spans="3:5" ht="7.5" customHeight="1">
      <c r="C20" s="156"/>
      <c r="D20" s="157"/>
      <c r="E20" s="158"/>
    </row>
    <row r="21" spans="1:5" ht="15">
      <c r="A21" s="2" t="s">
        <v>30</v>
      </c>
      <c r="C21" s="154">
        <f>SUM(C13:C19)</f>
        <v>461</v>
      </c>
      <c r="D21" s="158">
        <v>1988</v>
      </c>
      <c r="E21" s="155">
        <f>SUM(E13:E19)</f>
        <v>-300</v>
      </c>
    </row>
    <row r="22" spans="3:5" ht="9.75" customHeight="1">
      <c r="C22" s="156"/>
      <c r="D22" s="157"/>
      <c r="E22" s="155"/>
    </row>
    <row r="23" spans="2:5" ht="13.5">
      <c r="B23" s="3" t="s">
        <v>31</v>
      </c>
      <c r="C23" s="155">
        <f>'Balance Sheet'!E18-'Balance Sheet'!C18</f>
        <v>565</v>
      </c>
      <c r="D23" s="154">
        <v>-114</v>
      </c>
      <c r="E23" s="155">
        <v>216</v>
      </c>
    </row>
    <row r="24" spans="2:5" ht="13.5">
      <c r="B24" s="3" t="s">
        <v>32</v>
      </c>
      <c r="C24" s="155">
        <f>+'Balance Sheet'!E19+'Balance Sheet'!E21-'Balance Sheet'!C19-'Balance Sheet'!C21</f>
        <v>-368</v>
      </c>
      <c r="D24" s="154">
        <v>-118</v>
      </c>
      <c r="E24" s="155">
        <v>-175</v>
      </c>
    </row>
    <row r="25" spans="2:5" s="29" customFormat="1" ht="13.5">
      <c r="B25" s="29" t="s">
        <v>33</v>
      </c>
      <c r="C25" s="172">
        <f>+'Balance Sheet'!C47-'Balance Sheet'!E47</f>
        <v>-591</v>
      </c>
      <c r="D25" s="195">
        <v>-6</v>
      </c>
      <c r="E25" s="172">
        <v>566</v>
      </c>
    </row>
    <row r="26" spans="1:5" ht="13.5">
      <c r="A26" s="3" t="s">
        <v>95</v>
      </c>
      <c r="C26" s="158">
        <f>SUM(C21+C23+C24+C25)</f>
        <v>67</v>
      </c>
      <c r="D26" s="154" t="s">
        <v>89</v>
      </c>
      <c r="E26" s="155">
        <f>SUM(E21:E25)</f>
        <v>307</v>
      </c>
    </row>
    <row r="27" spans="1:5" ht="6.75" customHeight="1">
      <c r="A27" s="2"/>
      <c r="C27" s="158"/>
      <c r="D27" s="154"/>
      <c r="E27" s="155"/>
    </row>
    <row r="28" spans="1:5" ht="15">
      <c r="A28" s="2" t="s">
        <v>94</v>
      </c>
      <c r="C28" s="161">
        <v>0</v>
      </c>
      <c r="D28" s="164"/>
      <c r="E28" s="163">
        <v>0</v>
      </c>
    </row>
    <row r="29" spans="1:5" ht="15">
      <c r="A29" s="2" t="s">
        <v>67</v>
      </c>
      <c r="C29" s="160">
        <f>SUM(C26:C28)</f>
        <v>67</v>
      </c>
      <c r="D29" s="159"/>
      <c r="E29" s="165">
        <f>SUM(E26:E28)</f>
        <v>307</v>
      </c>
    </row>
    <row r="30" spans="3:5" ht="6.75" customHeight="1">
      <c r="C30" s="158"/>
      <c r="D30" s="157"/>
      <c r="E30" s="155"/>
    </row>
    <row r="31" spans="1:5" ht="15">
      <c r="A31" s="2" t="s">
        <v>34</v>
      </c>
      <c r="C31" s="166"/>
      <c r="D31" s="157"/>
      <c r="E31" s="155"/>
    </row>
    <row r="32" spans="3:5" ht="7.5" customHeight="1">
      <c r="C32" s="166"/>
      <c r="D32" s="157"/>
      <c r="E32" s="155"/>
    </row>
    <row r="33" spans="1:5" ht="13.5">
      <c r="A33" s="3" t="s">
        <v>84</v>
      </c>
      <c r="C33" s="155">
        <v>59</v>
      </c>
      <c r="D33" s="154">
        <v>-1819</v>
      </c>
      <c r="E33" s="155">
        <v>99</v>
      </c>
    </row>
    <row r="34" spans="1:5" ht="13.5">
      <c r="A34" s="3" t="s">
        <v>35</v>
      </c>
      <c r="C34" s="155">
        <v>-1539</v>
      </c>
      <c r="D34" s="154"/>
      <c r="E34" s="155">
        <v>-389</v>
      </c>
    </row>
    <row r="35" spans="1:5" ht="13.5">
      <c r="A35" s="3" t="s">
        <v>97</v>
      </c>
      <c r="C35" s="155">
        <v>0</v>
      </c>
      <c r="D35" s="154"/>
      <c r="E35" s="155">
        <v>-643</v>
      </c>
    </row>
    <row r="36" spans="3:5" ht="7.5" customHeight="1">
      <c r="C36" s="155"/>
      <c r="D36" s="156"/>
      <c r="E36" s="155"/>
    </row>
    <row r="37" spans="1:5" ht="13.5">
      <c r="A37" s="3" t="s">
        <v>37</v>
      </c>
      <c r="C37" s="167">
        <f>SUM(C33:C35)</f>
        <v>-1480</v>
      </c>
      <c r="D37" s="168">
        <v>-1819</v>
      </c>
      <c r="E37" s="167">
        <f>SUM(E33:E35)</f>
        <v>-933</v>
      </c>
    </row>
    <row r="38" spans="3:5" ht="13.5">
      <c r="C38" s="155"/>
      <c r="D38" s="157"/>
      <c r="E38" s="155"/>
    </row>
    <row r="39" spans="1:5" ht="15">
      <c r="A39" s="2" t="s">
        <v>38</v>
      </c>
      <c r="C39" s="155"/>
      <c r="D39" s="157"/>
      <c r="E39" s="155"/>
    </row>
    <row r="40" spans="3:5" ht="7.5" customHeight="1">
      <c r="C40" s="155"/>
      <c r="D40" s="157"/>
      <c r="E40" s="155"/>
    </row>
    <row r="41" spans="1:5" ht="13.5">
      <c r="A41" s="3" t="s">
        <v>121</v>
      </c>
      <c r="C41" s="155">
        <v>-17</v>
      </c>
      <c r="D41" s="154">
        <v>-379</v>
      </c>
      <c r="E41" s="171">
        <v>-13</v>
      </c>
    </row>
    <row r="42" spans="1:5" ht="13.5">
      <c r="A42" s="3" t="s">
        <v>122</v>
      </c>
      <c r="C42" s="155">
        <v>-7</v>
      </c>
      <c r="D42" s="154">
        <v>-379</v>
      </c>
      <c r="E42" s="171">
        <v>-5</v>
      </c>
    </row>
    <row r="43" spans="3:5" ht="7.5" customHeight="1">
      <c r="C43" s="155"/>
      <c r="D43" s="157"/>
      <c r="E43" s="155"/>
    </row>
    <row r="44" spans="1:5" ht="13.5">
      <c r="A44" s="3" t="s">
        <v>96</v>
      </c>
      <c r="C44" s="167">
        <f>SUM(C41:C42)</f>
        <v>-24</v>
      </c>
      <c r="D44" s="168" t="s">
        <v>90</v>
      </c>
      <c r="E44" s="167">
        <f>SUM(E41:E43)</f>
        <v>-18</v>
      </c>
    </row>
    <row r="45" spans="3:5" ht="13.5">
      <c r="C45" s="155"/>
      <c r="D45" s="157"/>
      <c r="E45" s="155"/>
    </row>
    <row r="46" spans="1:5" ht="13.5">
      <c r="A46" s="3" t="s">
        <v>117</v>
      </c>
      <c r="C46" s="155">
        <f>C29+C37+C44</f>
        <v>-1437</v>
      </c>
      <c r="D46" s="155">
        <f>D29+D37+D44</f>
        <v>4231</v>
      </c>
      <c r="E46" s="155">
        <f>E29+E37+E44</f>
        <v>-644</v>
      </c>
    </row>
    <row r="47" spans="1:5" ht="13.5">
      <c r="A47" s="3" t="s">
        <v>39</v>
      </c>
      <c r="C47" s="163">
        <f>'Balance Sheet'!E20</f>
        <v>2856</v>
      </c>
      <c r="D47" s="154" t="s">
        <v>91</v>
      </c>
      <c r="E47" s="155">
        <v>3500</v>
      </c>
    </row>
    <row r="48" spans="1:5" s="2" customFormat="1" ht="15.75" thickBot="1">
      <c r="A48" s="2" t="s">
        <v>40</v>
      </c>
      <c r="C48" s="169">
        <f>SUM(C46:C47)</f>
        <v>1419</v>
      </c>
      <c r="D48" s="169">
        <f>SUM(D46:D47)</f>
        <v>4231</v>
      </c>
      <c r="E48" s="169">
        <f>SUM(E46:E47)</f>
        <v>2856</v>
      </c>
    </row>
    <row r="49" spans="3:5" ht="14.25" thickTop="1">
      <c r="C49" s="158"/>
      <c r="D49" s="157"/>
      <c r="E49" s="166"/>
    </row>
    <row r="50" spans="1:5" ht="15">
      <c r="A50" s="2" t="s">
        <v>68</v>
      </c>
      <c r="C50" s="166"/>
      <c r="D50" s="157"/>
      <c r="E50" s="166"/>
    </row>
    <row r="51" spans="3:5" ht="7.5" customHeight="1">
      <c r="C51" s="166"/>
      <c r="D51" s="157"/>
      <c r="E51" s="166"/>
    </row>
    <row r="52" spans="1:5" ht="14.25" thickBot="1">
      <c r="A52" s="3" t="s">
        <v>69</v>
      </c>
      <c r="C52" s="170">
        <f>+'Balance Sheet'!C20</f>
        <v>1419</v>
      </c>
      <c r="D52" s="154" t="s">
        <v>93</v>
      </c>
      <c r="E52" s="170">
        <f>+'Balance Sheet'!E20</f>
        <v>2856</v>
      </c>
    </row>
    <row r="53" spans="3:5" s="2" customFormat="1" ht="16.5" thickBot="1" thickTop="1">
      <c r="C53" s="16"/>
      <c r="D53" s="14" t="s">
        <v>92</v>
      </c>
      <c r="E53" s="15"/>
    </row>
    <row r="54" spans="1:4" ht="14.25" thickTop="1">
      <c r="A54" s="5"/>
      <c r="D54" s="12"/>
    </row>
    <row r="55" spans="1:5" ht="12.75" customHeight="1">
      <c r="A55" s="200" t="s">
        <v>131</v>
      </c>
      <c r="B55" s="200"/>
      <c r="C55" s="200"/>
      <c r="D55" s="201"/>
      <c r="E55" s="201"/>
    </row>
    <row r="56" spans="1:5" ht="12.75" customHeight="1">
      <c r="A56" s="200"/>
      <c r="B56" s="200"/>
      <c r="C56" s="200"/>
      <c r="D56" s="201"/>
      <c r="E56" s="201"/>
    </row>
    <row r="57" spans="1:5" ht="13.5">
      <c r="A57" s="200"/>
      <c r="B57" s="200"/>
      <c r="C57" s="200"/>
      <c r="D57" s="201"/>
      <c r="E57" s="201"/>
    </row>
  </sheetData>
  <mergeCells count="1">
    <mergeCell ref="A55:E57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B6" sqref="B6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FORTH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03" t="s">
        <v>142</v>
      </c>
      <c r="C5" s="203"/>
      <c r="D5" s="203"/>
      <c r="E5" s="203"/>
      <c r="F5" s="204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5" t="s">
        <v>6</v>
      </c>
      <c r="D7" s="206"/>
      <c r="E7" s="205" t="s">
        <v>7</v>
      </c>
      <c r="F7" s="206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 t="str">
        <f>'Balance Sheet'!C7</f>
        <v>31/08/2009</v>
      </c>
      <c r="D9" s="79">
        <f>'Income Statement'!D8</f>
        <v>39691</v>
      </c>
      <c r="E9" s="78" t="str">
        <f>C9</f>
        <v>31/08/2009</v>
      </c>
      <c r="F9" s="79">
        <f>D9</f>
        <v>39691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70</v>
      </c>
      <c r="B12" s="53" t="s">
        <v>1</v>
      </c>
      <c r="C12" s="54">
        <f>'Income Statement'!C11</f>
        <v>2404</v>
      </c>
      <c r="D12" s="55">
        <f>'Income Statement'!D11</f>
        <v>880</v>
      </c>
      <c r="E12" s="54">
        <f>'Income Statement'!E11</f>
        <v>4939</v>
      </c>
      <c r="F12" s="54">
        <f>'Income Statement'!F11</f>
        <v>3087</v>
      </c>
    </row>
    <row r="13" spans="1:6" s="49" customFormat="1" ht="13.5">
      <c r="A13" s="52" t="s">
        <v>71</v>
      </c>
      <c r="B13" s="53" t="s">
        <v>44</v>
      </c>
      <c r="C13" s="54">
        <f>'Income Statement'!C18</f>
        <v>635</v>
      </c>
      <c r="D13" s="55">
        <f>'Income Statement'!D18</f>
        <v>-311</v>
      </c>
      <c r="E13" s="54">
        <f>'Income Statement'!E18</f>
        <v>-791</v>
      </c>
      <c r="F13" s="54">
        <f>'Income Statement'!F18</f>
        <v>-1420</v>
      </c>
    </row>
    <row r="14" spans="1:6" s="49" customFormat="1" ht="12.75" customHeight="1">
      <c r="A14" s="52" t="s">
        <v>72</v>
      </c>
      <c r="B14" s="207" t="s">
        <v>45</v>
      </c>
      <c r="C14" s="208">
        <f>'Income Statement'!C20</f>
        <v>635</v>
      </c>
      <c r="D14" s="208">
        <f>'Income Statement'!D20</f>
        <v>-311</v>
      </c>
      <c r="E14" s="208">
        <f>'Income Statement'!E20</f>
        <v>-791</v>
      </c>
      <c r="F14" s="208">
        <f>'Income Statement'!F20</f>
        <v>-1420</v>
      </c>
    </row>
    <row r="15" spans="1:6" s="49" customFormat="1" ht="12.75" customHeight="1">
      <c r="A15" s="52"/>
      <c r="B15" s="207"/>
      <c r="C15" s="208"/>
      <c r="D15" s="208"/>
      <c r="E15" s="208"/>
      <c r="F15" s="208"/>
    </row>
    <row r="16" spans="1:6" s="49" customFormat="1" ht="13.5">
      <c r="A16" s="52" t="s">
        <v>73</v>
      </c>
      <c r="B16" s="53" t="s">
        <v>46</v>
      </c>
      <c r="C16" s="54">
        <f>'Income Statement'!C22</f>
        <v>635</v>
      </c>
      <c r="D16" s="56">
        <f>'Income Statement'!D22</f>
        <v>-311</v>
      </c>
      <c r="E16" s="54">
        <f>'Income Statement'!E22</f>
        <v>-791</v>
      </c>
      <c r="F16" s="54">
        <f>'Income Statement'!F22</f>
        <v>-1420</v>
      </c>
    </row>
    <row r="17" spans="1:6" s="49" customFormat="1" ht="12.75" customHeight="1">
      <c r="A17" s="52" t="s">
        <v>74</v>
      </c>
      <c r="B17" s="202" t="s">
        <v>47</v>
      </c>
      <c r="C17" s="209">
        <f>'Income Statement'!C24</f>
        <v>0.635</v>
      </c>
      <c r="D17" s="209">
        <f>'Income Statement'!D24</f>
        <v>-0.311</v>
      </c>
      <c r="E17" s="209">
        <f>'Income Statement'!E24</f>
        <v>-0.791</v>
      </c>
      <c r="F17" s="210">
        <f>'Income Statement'!F24</f>
        <v>-1.4200000000000002</v>
      </c>
    </row>
    <row r="18" spans="1:6" s="49" customFormat="1" ht="12.75" customHeight="1">
      <c r="A18" s="52"/>
      <c r="B18" s="202"/>
      <c r="C18" s="209"/>
      <c r="D18" s="209"/>
      <c r="E18" s="209"/>
      <c r="F18" s="210"/>
    </row>
    <row r="19" spans="1:6" s="49" customFormat="1" ht="13.5">
      <c r="A19" s="52" t="s">
        <v>75</v>
      </c>
      <c r="B19" s="53" t="s">
        <v>48</v>
      </c>
      <c r="C19" s="54">
        <v>0</v>
      </c>
      <c r="D19" s="55" t="s">
        <v>80</v>
      </c>
      <c r="E19" s="54">
        <v>0</v>
      </c>
      <c r="F19" s="57" t="s">
        <v>80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13" t="s">
        <v>49</v>
      </c>
      <c r="D21" s="214"/>
      <c r="E21" s="213" t="s">
        <v>50</v>
      </c>
      <c r="F21" s="214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76</v>
      </c>
      <c r="B23" s="178" t="s">
        <v>102</v>
      </c>
      <c r="C23" s="211">
        <f>'Balance Sheet'!C52</f>
        <v>0.06557</v>
      </c>
      <c r="D23" s="212"/>
      <c r="E23" s="211">
        <f>'Balance Sheet'!E52</f>
        <v>0.07348</v>
      </c>
      <c r="F23" s="212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5" t="s">
        <v>6</v>
      </c>
      <c r="D28" s="206"/>
      <c r="E28" s="205" t="s">
        <v>7</v>
      </c>
      <c r="F28" s="206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 t="str">
        <f>C9</f>
        <v>31/08/2009</v>
      </c>
      <c r="D30" s="86">
        <f>D9</f>
        <v>39691</v>
      </c>
      <c r="E30" s="85" t="str">
        <f>E9</f>
        <v>31/08/2009</v>
      </c>
      <c r="F30" s="86">
        <f>F9</f>
        <v>39691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70</v>
      </c>
      <c r="B33" s="53" t="s">
        <v>77</v>
      </c>
      <c r="C33" s="54">
        <f>+'Income Statement'!C15</f>
        <v>626</v>
      </c>
      <c r="D33" s="55">
        <f>'Income Statement'!D15</f>
        <v>-332</v>
      </c>
      <c r="E33" s="54">
        <f>+'Income Statement'!E15</f>
        <v>-844</v>
      </c>
      <c r="F33" s="57">
        <f>'Income Statement'!F15</f>
        <v>-1514</v>
      </c>
    </row>
    <row r="34" spans="1:6" s="49" customFormat="1" ht="13.5">
      <c r="A34" s="52" t="s">
        <v>71</v>
      </c>
      <c r="B34" s="53" t="s">
        <v>52</v>
      </c>
      <c r="C34" s="54">
        <f>+'Income Statement'!C16</f>
        <v>10</v>
      </c>
      <c r="D34" s="55">
        <f>'Income Statement'!D16</f>
        <v>22</v>
      </c>
      <c r="E34" s="54">
        <f>+'Income Statement'!E16</f>
        <v>59</v>
      </c>
      <c r="F34" s="57">
        <f>'Income Statement'!F16</f>
        <v>99</v>
      </c>
    </row>
    <row r="35" spans="1:6" s="49" customFormat="1" ht="13.5">
      <c r="A35" s="52" t="s">
        <v>72</v>
      </c>
      <c r="B35" s="72" t="s">
        <v>53</v>
      </c>
      <c r="C35" s="54">
        <f>+'Income Statement'!C17</f>
        <v>-1</v>
      </c>
      <c r="D35" s="57">
        <f>+'Income Statement'!D17</f>
        <v>-1</v>
      </c>
      <c r="E35" s="54">
        <v>-4</v>
      </c>
      <c r="F35" s="57">
        <f>+'Income Statement'!F17</f>
        <v>-5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O32" sqref="O32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FORTH QUARTER</v>
      </c>
    </row>
    <row r="4" ht="15">
      <c r="A4" s="2" t="s">
        <v>135</v>
      </c>
    </row>
    <row r="5" ht="15">
      <c r="A5" s="2" t="s">
        <v>143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123</v>
      </c>
      <c r="H8" s="21" t="s">
        <v>79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133</v>
      </c>
      <c r="B11" s="9">
        <v>10000</v>
      </c>
      <c r="C11" s="9"/>
      <c r="D11" s="9">
        <v>2032.07</v>
      </c>
      <c r="E11" s="9"/>
      <c r="F11" s="25">
        <v>-3263</v>
      </c>
      <c r="G11" s="9"/>
      <c r="H11" s="9">
        <f>SUM(B11:F11)</f>
        <v>8769.07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124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125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126</v>
      </c>
      <c r="B15" s="9">
        <v>0</v>
      </c>
      <c r="C15" s="9"/>
      <c r="D15" s="9">
        <v>0</v>
      </c>
      <c r="E15" s="9"/>
      <c r="F15" s="25">
        <v>-1421</v>
      </c>
      <c r="G15" s="9"/>
      <c r="H15" s="9">
        <f>SUM(B15:F15)</f>
        <v>-1421</v>
      </c>
      <c r="I15" s="3"/>
      <c r="J15" s="3"/>
    </row>
    <row r="16" spans="1:10" s="11" customFormat="1" ht="13.5">
      <c r="A16" s="3" t="s">
        <v>127</v>
      </c>
      <c r="B16" s="9">
        <v>0</v>
      </c>
      <c r="C16" s="9"/>
      <c r="D16" s="9">
        <v>0</v>
      </c>
      <c r="E16" s="9"/>
      <c r="F16" s="25" t="s">
        <v>128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92" customFormat="1" ht="15">
      <c r="A18" s="2" t="s">
        <v>134</v>
      </c>
      <c r="B18" s="189">
        <f>SUM(B11:B17)</f>
        <v>10000</v>
      </c>
      <c r="C18" s="190"/>
      <c r="D18" s="189">
        <f>SUM(D11:D17)</f>
        <v>2032.07</v>
      </c>
      <c r="E18" s="191"/>
      <c r="F18" s="189">
        <f>SUM(F11:F17)</f>
        <v>-4684</v>
      </c>
      <c r="G18" s="191"/>
      <c r="H18" s="189">
        <f>SUM(H11:H16)</f>
        <v>7348.07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124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125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126</v>
      </c>
      <c r="B22" s="9">
        <v>0</v>
      </c>
      <c r="C22" s="9"/>
      <c r="D22" s="9">
        <v>0</v>
      </c>
      <c r="E22" s="9"/>
      <c r="F22" s="25">
        <f>+'Income Statement'!E22</f>
        <v>-791</v>
      </c>
      <c r="G22" s="9"/>
      <c r="H22" s="9">
        <f>SUM(B22:F22)</f>
        <v>-791</v>
      </c>
      <c r="I22" s="3"/>
      <c r="J22" s="3"/>
    </row>
    <row r="23" spans="1:10" s="11" customFormat="1" ht="13.5">
      <c r="A23" s="3" t="s">
        <v>127</v>
      </c>
      <c r="B23" s="9">
        <v>0</v>
      </c>
      <c r="C23" s="9"/>
      <c r="D23" s="9">
        <v>0</v>
      </c>
      <c r="E23" s="9"/>
      <c r="F23" s="25" t="s">
        <v>128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92" customFormat="1" ht="15.75" thickBot="1">
      <c r="A25" s="2" t="s">
        <v>136</v>
      </c>
      <c r="B25" s="193">
        <f>SUM(B18:B24)</f>
        <v>10000</v>
      </c>
      <c r="C25" s="190"/>
      <c r="D25" s="193">
        <f>SUM(D18:D24)</f>
        <v>2032.07</v>
      </c>
      <c r="E25" s="191"/>
      <c r="F25" s="193">
        <f>SUM(F18:F24)</f>
        <v>-5475</v>
      </c>
      <c r="G25" s="191"/>
      <c r="H25" s="193">
        <f>SUM(H18:H23)</f>
        <v>6557.07</v>
      </c>
      <c r="I25" s="2"/>
      <c r="J25" s="2"/>
    </row>
    <row r="26" spans="2:6" ht="14.25" thickTop="1">
      <c r="B26" s="194"/>
      <c r="C26" s="194"/>
      <c r="D26" s="194"/>
      <c r="E26" s="194"/>
      <c r="F26" s="194"/>
    </row>
    <row r="27" spans="2:6" ht="13.5">
      <c r="B27" s="194"/>
      <c r="C27" s="194"/>
      <c r="D27" s="194"/>
      <c r="E27" s="194"/>
      <c r="F27" s="194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5" t="s">
        <v>132</v>
      </c>
      <c r="B32" s="216"/>
      <c r="C32" s="216"/>
      <c r="D32" s="216"/>
      <c r="E32" s="216"/>
      <c r="F32" s="216"/>
      <c r="G32" s="216"/>
      <c r="H32" s="216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Cyber                                       </cp:lastModifiedBy>
  <cp:lastPrinted>2008-01-11T04:04:34Z</cp:lastPrinted>
  <dcterms:created xsi:type="dcterms:W3CDTF">2004-01-05T07:41:54Z</dcterms:created>
  <dcterms:modified xsi:type="dcterms:W3CDTF">2009-10-29T03:58:35Z</dcterms:modified>
  <cp:category/>
  <cp:version/>
  <cp:contentType/>
  <cp:contentStatus/>
</cp:coreProperties>
</file>